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040" windowHeight="7935" activeTab="0"/>
  </bookViews>
  <sheets>
    <sheet name="Stromverbrauch" sheetId="1" r:id="rId1"/>
    <sheet name="Erdgasverbrauch " sheetId="2" r:id="rId2"/>
    <sheet name="Wasser" sheetId="3" r:id="rId3"/>
    <sheet name="Rechnung" sheetId="4" r:id="rId4"/>
  </sheets>
  <definedNames/>
  <calcPr fullCalcOnLoad="1"/>
</workbook>
</file>

<file path=xl/comments1.xml><?xml version="1.0" encoding="utf-8"?>
<comments xmlns="http://schemas.openxmlformats.org/spreadsheetml/2006/main">
  <authors>
    <author>Tegtmeier</author>
  </authors>
  <commentList>
    <comment ref="B4" authorId="0">
      <text>
        <r>
          <rPr>
            <b/>
            <sz val="8"/>
            <rFont val="Tahoma"/>
            <family val="0"/>
          </rPr>
          <t>Tegtmeier:
bitte Zählerwert eintragen</t>
        </r>
      </text>
    </comment>
    <comment ref="B5" authorId="0">
      <text>
        <r>
          <rPr>
            <b/>
            <sz val="8"/>
            <rFont val="Tahoma"/>
            <family val="0"/>
          </rPr>
          <t>Tegtmeier:</t>
        </r>
        <r>
          <rPr>
            <sz val="8"/>
            <rFont val="Tahoma"/>
            <family val="0"/>
          </rPr>
          <t xml:space="preserve">
bitte Ablesedatum eintragen</t>
        </r>
      </text>
    </comment>
  </commentList>
</comments>
</file>

<file path=xl/comments2.xml><?xml version="1.0" encoding="utf-8"?>
<comments xmlns="http://schemas.openxmlformats.org/spreadsheetml/2006/main">
  <authors>
    <author>Tegtmeier</author>
  </authors>
  <commentList>
    <comment ref="B4" authorId="0">
      <text>
        <r>
          <rPr>
            <b/>
            <sz val="8"/>
            <rFont val="Tahoma"/>
            <family val="0"/>
          </rPr>
          <t>Tegtmeier:
bitte Zählerwert eintragen</t>
        </r>
      </text>
    </comment>
    <comment ref="B5" authorId="0">
      <text>
        <r>
          <rPr>
            <b/>
            <sz val="8"/>
            <rFont val="Tahoma"/>
            <family val="0"/>
          </rPr>
          <t>Tegtmeier:</t>
        </r>
        <r>
          <rPr>
            <sz val="8"/>
            <rFont val="Tahoma"/>
            <family val="0"/>
          </rPr>
          <t xml:space="preserve">
bitte Ablesedatum eintragen</t>
        </r>
      </text>
    </comment>
  </commentList>
</comments>
</file>

<file path=xl/comments3.xml><?xml version="1.0" encoding="utf-8"?>
<comments xmlns="http://schemas.openxmlformats.org/spreadsheetml/2006/main">
  <authors>
    <author>Tegtmeier</author>
  </authors>
  <commentList>
    <comment ref="B4" authorId="0">
      <text>
        <r>
          <rPr>
            <b/>
            <sz val="8"/>
            <rFont val="Tahoma"/>
            <family val="0"/>
          </rPr>
          <t>Tegtmeier:
bitte Zählerwert eintragen</t>
        </r>
      </text>
    </comment>
    <comment ref="B5" authorId="0">
      <text>
        <r>
          <rPr>
            <b/>
            <sz val="8"/>
            <rFont val="Tahoma"/>
            <family val="0"/>
          </rPr>
          <t>Tegtmeier:</t>
        </r>
        <r>
          <rPr>
            <sz val="8"/>
            <rFont val="Tahoma"/>
            <family val="0"/>
          </rPr>
          <t xml:space="preserve">
bitte Ablesedatum eintragen</t>
        </r>
      </text>
    </comment>
  </commentList>
</comments>
</file>

<file path=xl/sharedStrings.xml><?xml version="1.0" encoding="utf-8"?>
<sst xmlns="http://schemas.openxmlformats.org/spreadsheetml/2006/main" count="110" uniqueCount="53">
  <si>
    <t>Verbrauch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</si>
  <si>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</si>
  <si>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</si>
  <si>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</si>
  <si>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</si>
  <si>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</si>
  <si>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</si>
  <si>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</si>
  <si>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</si>
  <si>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</si>
  <si>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</si>
  <si>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</si>
  <si>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</si>
  <si>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letze Ablesung</t>
  </si>
  <si>
    <t>Ablesedatum:</t>
  </si>
  <si>
    <t>Zählerstand</t>
  </si>
  <si>
    <t>Beispiel 2010</t>
  </si>
  <si>
    <t>Gesamt 2010</t>
  </si>
  <si>
    <t>[kWh]</t>
  </si>
  <si>
    <t>Kosten</t>
  </si>
  <si>
    <t>Grundpreis</t>
  </si>
  <si>
    <t>Arbeitspreis</t>
  </si>
  <si>
    <t>Abschlag</t>
  </si>
  <si>
    <t>kWh</t>
  </si>
  <si>
    <t>Nachzahlung bzw.</t>
  </si>
  <si>
    <t>Rückzahlung</t>
  </si>
  <si>
    <t>Stromverbrauchskontrolle</t>
  </si>
  <si>
    <t>[m³]</t>
  </si>
  <si>
    <t>Umrechnungsfaktor</t>
  </si>
  <si>
    <t>Abschlagszahlung</t>
  </si>
  <si>
    <t>Strom</t>
  </si>
  <si>
    <t>Betrag</t>
  </si>
  <si>
    <t>Gas</t>
  </si>
  <si>
    <t>Wasser</t>
  </si>
  <si>
    <t>Abwasser</t>
  </si>
  <si>
    <t>cbm</t>
  </si>
  <si>
    <t>Gesamt</t>
  </si>
  <si>
    <t>abz. Geleisteter Zahlungen</t>
  </si>
  <si>
    <t>Wasserverbrauch</t>
  </si>
  <si>
    <t>m³</t>
  </si>
  <si>
    <t>Verrechnungspreis</t>
  </si>
  <si>
    <t>pro m³</t>
  </si>
  <si>
    <t>Berechnung für Wasser</t>
  </si>
  <si>
    <t>Kosten Wasser</t>
  </si>
  <si>
    <t>Kosten Abwasser</t>
  </si>
  <si>
    <t>Kanalbenutzungsgebühr
 Abwasser</t>
  </si>
  <si>
    <t>Erdgasverbrauchskontrolle</t>
  </si>
  <si>
    <t>11 Monate</t>
  </si>
  <si>
    <t>Berechnung der Kosten</t>
  </si>
  <si>
    <t>Differenz</t>
  </si>
  <si>
    <t>Beispiel Jahresrechnung</t>
  </si>
  <si>
    <t>Einheit</t>
  </si>
  <si>
    <t>Rückzahlung bzw. Nachzahlung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</si>
</sst>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m\ yyyy"/>
    <numFmt numFmtId="166" formatCode="_-* #,##0.0\ _€_-;\-* #,##0.0\ _€_-;_-* &quot;-&quot;??\ _€_-;_-@_-"/>
    <numFmt numFmtId="167" formatCode="_-* #,##0\ _€_-;\-* #,##0\ _€_-;_-* &quot;-&quot;??\ _€_-;_-@_-"/>
    <numFmt numFmtId="168" formatCode="#,##0.00_ ;[Red]\-#,##0.00\ "/>
  </numFmts>
  <fonts count="20">
    <font>
      <sz val="11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b/>
      <sz val="11.75"/>
      <name val="Arial"/>
      <family val="0"/>
    </font>
    <font>
      <sz val="9.25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b/>
      <sz val="9.25"/>
      <name val="Arial"/>
      <family val="0"/>
    </font>
    <font>
      <b/>
      <sz val="9"/>
      <color indexed="10"/>
      <name val="Arial"/>
      <family val="2"/>
    </font>
    <font>
      <sz val="9"/>
      <color indexed="55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.75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4" fontId="7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2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167" fontId="10" fillId="0" borderId="0" xfId="15" applyNumberFormat="1" applyFont="1" applyAlignment="1">
      <alignment horizontal="center"/>
    </xf>
    <xf numFmtId="167" fontId="7" fillId="0" borderId="0" xfId="15" applyNumberFormat="1" applyFont="1" applyAlignment="1">
      <alignment horizontal="center"/>
    </xf>
    <xf numFmtId="44" fontId="7" fillId="0" borderId="0" xfId="17" applyFont="1" applyAlignment="1">
      <alignment horizontal="center"/>
    </xf>
    <xf numFmtId="44" fontId="7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44" fontId="4" fillId="0" borderId="1" xfId="17" applyFont="1" applyBorder="1" applyAlignment="1">
      <alignment vertical="center"/>
    </xf>
    <xf numFmtId="44" fontId="4" fillId="0" borderId="2" xfId="17" applyFont="1" applyBorder="1" applyAlignment="1">
      <alignment vertical="center"/>
    </xf>
    <xf numFmtId="0" fontId="7" fillId="0" borderId="0" xfId="0" applyFont="1" applyBorder="1" applyAlignment="1">
      <alignment/>
    </xf>
    <xf numFmtId="167" fontId="4" fillId="0" borderId="0" xfId="15" applyNumberFormat="1" applyFont="1" applyAlignment="1">
      <alignment horizontal="center"/>
    </xf>
    <xf numFmtId="44" fontId="13" fillId="0" borderId="0" xfId="17" applyFont="1" applyAlignment="1">
      <alignment horizontal="center"/>
    </xf>
    <xf numFmtId="44" fontId="13" fillId="0" borderId="0" xfId="0" applyNumberFormat="1" applyFont="1" applyAlignment="1">
      <alignment horizontal="center"/>
    </xf>
    <xf numFmtId="44" fontId="8" fillId="0" borderId="0" xfId="0" applyNumberFormat="1" applyFont="1" applyAlignment="1">
      <alignment horizontal="center"/>
    </xf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4" fontId="8" fillId="0" borderId="0" xfId="0" applyNumberFormat="1" applyFont="1" applyBorder="1" applyAlignment="1">
      <alignment horizontal="center"/>
    </xf>
    <xf numFmtId="44" fontId="13" fillId="0" borderId="0" xfId="0" applyNumberFormat="1" applyFont="1" applyAlignment="1">
      <alignment horizontal="left"/>
    </xf>
    <xf numFmtId="44" fontId="8" fillId="0" borderId="0" xfId="17" applyFont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44" fontId="15" fillId="0" borderId="0" xfId="0" applyNumberFormat="1" applyFont="1" applyAlignment="1">
      <alignment/>
    </xf>
    <xf numFmtId="2" fontId="15" fillId="0" borderId="0" xfId="0" applyNumberFormat="1" applyFont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44" fontId="15" fillId="0" borderId="0" xfId="0" applyNumberFormat="1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3" xfId="0" applyFont="1" applyBorder="1" applyAlignment="1">
      <alignment horizontal="center"/>
    </xf>
    <xf numFmtId="44" fontId="15" fillId="0" borderId="3" xfId="0" applyNumberFormat="1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4" xfId="0" applyFont="1" applyBorder="1" applyAlignment="1">
      <alignment horizontal="center"/>
    </xf>
    <xf numFmtId="44" fontId="15" fillId="0" borderId="4" xfId="0" applyNumberFormat="1" applyFont="1" applyBorder="1" applyAlignment="1">
      <alignment/>
    </xf>
    <xf numFmtId="44" fontId="14" fillId="0" borderId="0" xfId="0" applyNumberFormat="1" applyFont="1" applyAlignment="1">
      <alignment/>
    </xf>
    <xf numFmtId="44" fontId="10" fillId="0" borderId="1" xfId="17" applyFont="1" applyBorder="1" applyAlignment="1">
      <alignment horizontal="center"/>
    </xf>
    <xf numFmtId="44" fontId="10" fillId="0" borderId="2" xfId="17" applyFont="1" applyBorder="1" applyAlignment="1">
      <alignment horizontal="center"/>
    </xf>
    <xf numFmtId="44" fontId="15" fillId="0" borderId="0" xfId="0" applyNumberFormat="1" applyFont="1" applyBorder="1" applyAlignment="1">
      <alignment horizontal="center" vertical="center"/>
    </xf>
    <xf numFmtId="44" fontId="15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Stromverbrauch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Stromverbrauch!$C$4:$N$4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Stromverbrauch!$C$7:$N$7</c:f>
              <c:numCache>
                <c:ptCount val="12"/>
                <c:pt idx="0">
                  <c:v>590</c:v>
                </c:pt>
                <c:pt idx="1">
                  <c:v>486</c:v>
                </c:pt>
                <c:pt idx="2">
                  <c:v>375</c:v>
                </c:pt>
                <c:pt idx="3">
                  <c:v>251</c:v>
                </c:pt>
                <c:pt idx="4">
                  <c:v>195</c:v>
                </c:pt>
                <c:pt idx="5">
                  <c:v>85</c:v>
                </c:pt>
                <c:pt idx="6">
                  <c:v>73</c:v>
                </c:pt>
                <c:pt idx="7">
                  <c:v>65</c:v>
                </c:pt>
                <c:pt idx="8">
                  <c:v>81</c:v>
                </c:pt>
                <c:pt idx="9">
                  <c:v>139</c:v>
                </c:pt>
                <c:pt idx="10">
                  <c:v>215</c:v>
                </c:pt>
                <c:pt idx="11">
                  <c:v>315</c:v>
                </c:pt>
              </c:numCache>
            </c:numRef>
          </c:val>
          <c:smooth val="0"/>
        </c:ser>
        <c:marker val="1"/>
        <c:axId val="22177424"/>
        <c:axId val="65379089"/>
      </c:lineChart>
      <c:catAx>
        <c:axId val="2217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79089"/>
        <c:crosses val="autoZero"/>
        <c:auto val="1"/>
        <c:lblOffset val="100"/>
        <c:noMultiLvlLbl val="0"/>
      </c:catAx>
      <c:valAx>
        <c:axId val="653790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177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Erdgasverbrauch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'Erdgasverbrauch '!$C$4:$N$4</c:f>
              <c:strCache/>
            </c:strRef>
          </c:cat>
          <c:val>
            <c:numRef>
              <c:f>'Erdgasverbrauch '!$C$9:$N$9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1540890"/>
        <c:axId val="61214827"/>
      </c:lineChart>
      <c:catAx>
        <c:axId val="51540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14827"/>
        <c:crosses val="autoZero"/>
        <c:auto val="1"/>
        <c:lblOffset val="100"/>
        <c:noMultiLvlLbl val="0"/>
      </c:catAx>
      <c:valAx>
        <c:axId val="61214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408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Wasserverbrauch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Wasser!$C$4:$N$4</c:f>
              <c:strCache/>
            </c:strRef>
          </c:cat>
          <c:val>
            <c:numRef>
              <c:f>Wasser!$C$7:$N$7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4062532"/>
        <c:axId val="59453925"/>
      </c:barChart>
      <c:catAx>
        <c:axId val="14062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53925"/>
        <c:crosses val="autoZero"/>
        <c:auto val="1"/>
        <c:lblOffset val="100"/>
        <c:noMultiLvlLbl val="0"/>
      </c:catAx>
      <c:valAx>
        <c:axId val="59453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62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66675</xdr:rowOff>
    </xdr:from>
    <xdr:to>
      <xdr:col>7</xdr:col>
      <xdr:colOff>390525</xdr:colOff>
      <xdr:row>28</xdr:row>
      <xdr:rowOff>114300</xdr:rowOff>
    </xdr:to>
    <xdr:graphicFrame>
      <xdr:nvGraphicFramePr>
        <xdr:cNvPr id="1" name="Chart 3"/>
        <xdr:cNvGraphicFramePr/>
      </xdr:nvGraphicFramePr>
      <xdr:xfrm>
        <a:off x="9525" y="2600325"/>
        <a:ext cx="54006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66675</xdr:rowOff>
    </xdr:from>
    <xdr:to>
      <xdr:col>7</xdr:col>
      <xdr:colOff>390525</xdr:colOff>
      <xdr:row>30</xdr:row>
      <xdr:rowOff>114300</xdr:rowOff>
    </xdr:to>
    <xdr:graphicFrame>
      <xdr:nvGraphicFramePr>
        <xdr:cNvPr id="1" name="Chart 3"/>
        <xdr:cNvGraphicFramePr/>
      </xdr:nvGraphicFramePr>
      <xdr:xfrm>
        <a:off x="9525" y="2905125"/>
        <a:ext cx="55721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16</xdr:row>
      <xdr:rowOff>0</xdr:rowOff>
    </xdr:from>
    <xdr:to>
      <xdr:col>9</xdr:col>
      <xdr:colOff>428625</xdr:colOff>
      <xdr:row>31</xdr:row>
      <xdr:rowOff>104775</xdr:rowOff>
    </xdr:to>
    <xdr:graphicFrame>
      <xdr:nvGraphicFramePr>
        <xdr:cNvPr id="1" name="Chart 4"/>
        <xdr:cNvGraphicFramePr/>
      </xdr:nvGraphicFramePr>
      <xdr:xfrm>
        <a:off x="1828800" y="2847975"/>
        <a:ext cx="55626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tabSelected="1" zoomScaleSheetLayoutView="100" workbookViewId="0" topLeftCell="A1">
      <selection activeCell="K21" sqref="K21"/>
    </sheetView>
  </sheetViews>
  <sheetFormatPr defaultColWidth="11.00390625" defaultRowHeight="14.25"/>
  <cols>
    <col min="1" max="1" width="14.125" style="4" customWidth="1"/>
    <col min="2" max="10" width="8.625" style="3" bestFit="1" customWidth="1"/>
    <col min="11" max="11" width="8.75390625" style="3" bestFit="1" customWidth="1"/>
    <col min="12" max="14" width="8.625" style="3" bestFit="1" customWidth="1"/>
    <col min="15" max="15" width="10.25390625" style="4" bestFit="1" customWidth="1"/>
    <col min="16" max="16" width="15.75390625" style="4" customWidth="1"/>
    <col min="17" max="26" width="6.125" style="4" bestFit="1" customWidth="1"/>
    <col min="27" max="16384" width="11.00390625" style="4" customWidth="1"/>
  </cols>
  <sheetData>
    <row r="1" spans="1:14" s="1" customFormat="1" ht="30" customHeight="1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2"/>
    <row r="3" ht="12">
      <c r="A3" s="6" t="s">
        <v>16</v>
      </c>
    </row>
    <row r="4" spans="1:15" s="9" customFormat="1" ht="12">
      <c r="A4" s="4" t="s">
        <v>13</v>
      </c>
      <c r="B4" s="7">
        <v>77438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5" t="s">
        <v>17</v>
      </c>
    </row>
    <row r="5" spans="1:15" ht="12">
      <c r="A5" s="4" t="s">
        <v>14</v>
      </c>
      <c r="B5" s="10">
        <v>40162</v>
      </c>
      <c r="C5" s="10">
        <v>40210</v>
      </c>
      <c r="D5" s="10">
        <v>40238</v>
      </c>
      <c r="E5" s="10">
        <v>40269</v>
      </c>
      <c r="F5" s="10">
        <v>40299</v>
      </c>
      <c r="G5" s="10">
        <v>40330</v>
      </c>
      <c r="H5" s="10">
        <v>40360</v>
      </c>
      <c r="I5" s="10">
        <v>40391</v>
      </c>
      <c r="J5" s="10">
        <v>40422</v>
      </c>
      <c r="K5" s="10">
        <v>40452</v>
      </c>
      <c r="L5" s="10">
        <v>40483</v>
      </c>
      <c r="M5" s="10">
        <v>40513</v>
      </c>
      <c r="N5" s="10">
        <v>40544</v>
      </c>
      <c r="O5" s="11"/>
    </row>
    <row r="6" spans="1:15" s="12" customFormat="1" ht="12">
      <c r="A6" s="12" t="s">
        <v>15</v>
      </c>
      <c r="B6" s="13"/>
      <c r="C6" s="13">
        <v>78028</v>
      </c>
      <c r="D6" s="13">
        <v>78514</v>
      </c>
      <c r="E6" s="13">
        <v>78889</v>
      </c>
      <c r="F6" s="13">
        <v>79140</v>
      </c>
      <c r="G6" s="13">
        <v>79335</v>
      </c>
      <c r="H6" s="13">
        <v>79420</v>
      </c>
      <c r="I6" s="13">
        <v>79493</v>
      </c>
      <c r="J6" s="13">
        <v>79558</v>
      </c>
      <c r="K6" s="13">
        <v>79639</v>
      </c>
      <c r="L6" s="13">
        <v>79778</v>
      </c>
      <c r="M6" s="13">
        <v>79993</v>
      </c>
      <c r="N6" s="13">
        <v>80308</v>
      </c>
      <c r="O6" s="14"/>
    </row>
    <row r="7" spans="1:16" s="15" customFormat="1" ht="12">
      <c r="A7" s="15" t="s">
        <v>0</v>
      </c>
      <c r="B7" s="16" t="s">
        <v>18</v>
      </c>
      <c r="C7" s="17">
        <f>C6-B4</f>
        <v>590</v>
      </c>
      <c r="D7" s="17">
        <f>D6-C6</f>
        <v>486</v>
      </c>
      <c r="E7" s="17">
        <f aca="true" t="shared" si="0" ref="E7:K7">E6-D6</f>
        <v>375</v>
      </c>
      <c r="F7" s="17">
        <f t="shared" si="0"/>
        <v>251</v>
      </c>
      <c r="G7" s="17">
        <f t="shared" si="0"/>
        <v>195</v>
      </c>
      <c r="H7" s="17">
        <f t="shared" si="0"/>
        <v>85</v>
      </c>
      <c r="I7" s="17">
        <f t="shared" si="0"/>
        <v>73</v>
      </c>
      <c r="J7" s="17">
        <f t="shared" si="0"/>
        <v>65</v>
      </c>
      <c r="K7" s="17">
        <f t="shared" si="0"/>
        <v>81</v>
      </c>
      <c r="L7" s="17">
        <f>L6-K6</f>
        <v>139</v>
      </c>
      <c r="M7" s="17">
        <f>M6-L6</f>
        <v>215</v>
      </c>
      <c r="N7" s="17">
        <f>N6-M6</f>
        <v>315</v>
      </c>
      <c r="O7" s="18">
        <f>N6-B4</f>
        <v>2870</v>
      </c>
      <c r="P7" s="15" t="s">
        <v>23</v>
      </c>
    </row>
    <row r="8" spans="2:15" s="15" customFormat="1" ht="12"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</row>
    <row r="9" spans="1:15" s="15" customFormat="1" ht="12">
      <c r="A9" s="9" t="s">
        <v>48</v>
      </c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</row>
    <row r="10" spans="1:26" ht="12">
      <c r="A10" s="4" t="s">
        <v>20</v>
      </c>
      <c r="B10" s="19"/>
      <c r="C10" s="20">
        <v>4.99</v>
      </c>
      <c r="D10" s="20">
        <v>4.99</v>
      </c>
      <c r="E10" s="20">
        <v>4.99</v>
      </c>
      <c r="F10" s="20">
        <v>4.99</v>
      </c>
      <c r="G10" s="20">
        <v>4.99</v>
      </c>
      <c r="H10" s="20">
        <v>4.99</v>
      </c>
      <c r="I10" s="20">
        <v>4.99</v>
      </c>
      <c r="J10" s="20">
        <v>4.99</v>
      </c>
      <c r="K10" s="20">
        <v>4.99</v>
      </c>
      <c r="L10" s="20">
        <v>4.99</v>
      </c>
      <c r="M10" s="20">
        <v>4.99</v>
      </c>
      <c r="N10" s="20">
        <v>4.99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2">
      <c r="A11" s="4" t="s">
        <v>21</v>
      </c>
      <c r="C11" s="20">
        <v>0.219</v>
      </c>
      <c r="D11" s="20">
        <v>0.219</v>
      </c>
      <c r="E11" s="20">
        <v>0.219</v>
      </c>
      <c r="F11" s="20">
        <v>0.219</v>
      </c>
      <c r="G11" s="20">
        <v>0.219</v>
      </c>
      <c r="H11" s="20">
        <v>0.219</v>
      </c>
      <c r="I11" s="20">
        <v>0.219</v>
      </c>
      <c r="J11" s="20">
        <v>0.219</v>
      </c>
      <c r="K11" s="20">
        <v>0.219</v>
      </c>
      <c r="L11" s="20">
        <v>0.219</v>
      </c>
      <c r="M11" s="20">
        <v>0.219</v>
      </c>
      <c r="N11" s="20">
        <v>0.219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15" customFormat="1" ht="12">
      <c r="A12" s="15" t="s">
        <v>19</v>
      </c>
      <c r="B12" s="27"/>
      <c r="C12" s="28">
        <f aca="true" t="shared" si="1" ref="C12:N12">C11*C7+C10</f>
        <v>134.20000000000002</v>
      </c>
      <c r="D12" s="28">
        <f t="shared" si="1"/>
        <v>111.42399999999999</v>
      </c>
      <c r="E12" s="28">
        <f t="shared" si="1"/>
        <v>87.115</v>
      </c>
      <c r="F12" s="28">
        <f t="shared" si="1"/>
        <v>59.959</v>
      </c>
      <c r="G12" s="28">
        <f t="shared" si="1"/>
        <v>47.695</v>
      </c>
      <c r="H12" s="28">
        <f t="shared" si="1"/>
        <v>23.604999999999997</v>
      </c>
      <c r="I12" s="28">
        <f t="shared" si="1"/>
        <v>20.977</v>
      </c>
      <c r="J12" s="28">
        <f t="shared" si="1"/>
        <v>19.225</v>
      </c>
      <c r="K12" s="28">
        <f t="shared" si="1"/>
        <v>22.729</v>
      </c>
      <c r="L12" s="28">
        <f t="shared" si="1"/>
        <v>35.431</v>
      </c>
      <c r="M12" s="28">
        <f t="shared" si="1"/>
        <v>52.075</v>
      </c>
      <c r="N12" s="28">
        <f t="shared" si="1"/>
        <v>73.975</v>
      </c>
      <c r="O12" s="29">
        <f>SUM(C12:N12)</f>
        <v>688.4100000000002</v>
      </c>
      <c r="P12" s="30" t="s">
        <v>19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16" ht="12.75" thickBot="1">
      <c r="A13" s="4" t="s">
        <v>22</v>
      </c>
      <c r="B13" s="3" t="s">
        <v>47</v>
      </c>
      <c r="C13" s="20"/>
      <c r="D13" s="20">
        <v>60</v>
      </c>
      <c r="E13" s="20">
        <v>60</v>
      </c>
      <c r="F13" s="20">
        <v>60</v>
      </c>
      <c r="G13" s="20">
        <v>60</v>
      </c>
      <c r="H13" s="20">
        <v>60</v>
      </c>
      <c r="I13" s="20">
        <v>60</v>
      </c>
      <c r="J13" s="20">
        <v>60</v>
      </c>
      <c r="K13" s="20">
        <v>60</v>
      </c>
      <c r="L13" s="20">
        <v>60</v>
      </c>
      <c r="M13" s="20">
        <v>60</v>
      </c>
      <c r="N13" s="20">
        <v>60</v>
      </c>
      <c r="O13" s="21">
        <f>SUM(C13:N13)</f>
        <v>660</v>
      </c>
      <c r="P13" s="4" t="s">
        <v>29</v>
      </c>
    </row>
    <row r="14" spans="15:16" ht="12">
      <c r="O14" s="23">
        <f>O12-O13</f>
        <v>28.410000000000196</v>
      </c>
      <c r="P14" s="4" t="s">
        <v>49</v>
      </c>
    </row>
    <row r="15" ht="12.75" thickBot="1">
      <c r="O15" s="24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7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zoomScaleSheetLayoutView="100" workbookViewId="0" topLeftCell="A1">
      <selection activeCell="K21" sqref="K21"/>
    </sheetView>
  </sheetViews>
  <sheetFormatPr defaultColWidth="11.00390625" defaultRowHeight="14.25"/>
  <cols>
    <col min="1" max="1" width="14.125" style="4" customWidth="1"/>
    <col min="2" max="2" width="8.625" style="3" bestFit="1" customWidth="1"/>
    <col min="3" max="3" width="10.875" style="3" bestFit="1" customWidth="1"/>
    <col min="4" max="10" width="8.625" style="3" bestFit="1" customWidth="1"/>
    <col min="11" max="11" width="8.75390625" style="3" bestFit="1" customWidth="1"/>
    <col min="12" max="14" width="8.625" style="3" bestFit="1" customWidth="1"/>
    <col min="15" max="15" width="10.25390625" style="4" bestFit="1" customWidth="1"/>
    <col min="16" max="16" width="15.75390625" style="4" customWidth="1"/>
    <col min="17" max="26" width="6.125" style="4" bestFit="1" customWidth="1"/>
    <col min="27" max="16384" width="11.00390625" style="4" customWidth="1"/>
  </cols>
  <sheetData>
    <row r="1" spans="1:14" s="1" customFormat="1" ht="30" customHeight="1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2"/>
    <row r="3" ht="12">
      <c r="A3" s="6" t="s">
        <v>16</v>
      </c>
    </row>
    <row r="4" spans="1:15" s="9" customFormat="1" ht="12">
      <c r="A4" s="4" t="s">
        <v>13</v>
      </c>
      <c r="B4" s="7">
        <v>43336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5" t="s">
        <v>17</v>
      </c>
    </row>
    <row r="5" spans="1:15" ht="12">
      <c r="A5" s="4" t="s">
        <v>14</v>
      </c>
      <c r="B5" s="10">
        <v>40162</v>
      </c>
      <c r="C5" s="10">
        <v>40210</v>
      </c>
      <c r="D5" s="10">
        <v>40238</v>
      </c>
      <c r="E5" s="10">
        <v>40269</v>
      </c>
      <c r="F5" s="10">
        <v>40299</v>
      </c>
      <c r="G5" s="10">
        <v>40330</v>
      </c>
      <c r="H5" s="10">
        <v>40360</v>
      </c>
      <c r="I5" s="10">
        <v>40391</v>
      </c>
      <c r="J5" s="10">
        <v>40422</v>
      </c>
      <c r="K5" s="10">
        <v>40452</v>
      </c>
      <c r="L5" s="10">
        <v>40483</v>
      </c>
      <c r="M5" s="10">
        <v>40513</v>
      </c>
      <c r="N5" s="10">
        <v>40544</v>
      </c>
      <c r="O5" s="11"/>
    </row>
    <row r="6" spans="1:15" s="12" customFormat="1" ht="12">
      <c r="A6" s="12" t="s">
        <v>15</v>
      </c>
      <c r="B6" s="13"/>
      <c r="C6" s="13">
        <v>43571</v>
      </c>
      <c r="D6" s="13">
        <v>43778</v>
      </c>
      <c r="E6" s="13">
        <v>43976</v>
      </c>
      <c r="F6" s="13">
        <v>44169</v>
      </c>
      <c r="G6" s="13">
        <v>44357</v>
      </c>
      <c r="H6" s="13">
        <v>44471</v>
      </c>
      <c r="I6" s="13">
        <v>44570</v>
      </c>
      <c r="J6" s="13">
        <v>44672</v>
      </c>
      <c r="K6" s="13">
        <v>44799</v>
      </c>
      <c r="L6" s="13">
        <v>44941</v>
      </c>
      <c r="M6" s="13">
        <v>45122</v>
      </c>
      <c r="N6" s="13">
        <v>45347</v>
      </c>
      <c r="O6" s="14"/>
    </row>
    <row r="7" spans="1:16" ht="12">
      <c r="A7" s="4" t="s">
        <v>0</v>
      </c>
      <c r="B7" s="3" t="s">
        <v>27</v>
      </c>
      <c r="C7" s="13">
        <f>C6-B4</f>
        <v>235</v>
      </c>
      <c r="D7" s="13">
        <f aca="true" t="shared" si="0" ref="D7:N7">D6-C6</f>
        <v>207</v>
      </c>
      <c r="E7" s="13">
        <f t="shared" si="0"/>
        <v>198</v>
      </c>
      <c r="F7" s="13">
        <f t="shared" si="0"/>
        <v>193</v>
      </c>
      <c r="G7" s="13">
        <f t="shared" si="0"/>
        <v>188</v>
      </c>
      <c r="H7" s="13">
        <f t="shared" si="0"/>
        <v>114</v>
      </c>
      <c r="I7" s="13">
        <f t="shared" si="0"/>
        <v>99</v>
      </c>
      <c r="J7" s="13">
        <f t="shared" si="0"/>
        <v>102</v>
      </c>
      <c r="K7" s="13">
        <f>K6-J6</f>
        <v>127</v>
      </c>
      <c r="L7" s="13">
        <f t="shared" si="0"/>
        <v>142</v>
      </c>
      <c r="M7" s="13">
        <f t="shared" si="0"/>
        <v>181</v>
      </c>
      <c r="N7" s="13">
        <f t="shared" si="0"/>
        <v>225</v>
      </c>
      <c r="O7" s="26">
        <f>N6-B4</f>
        <v>2011</v>
      </c>
      <c r="P7" s="4" t="s">
        <v>23</v>
      </c>
    </row>
    <row r="8" spans="1:15" ht="12">
      <c r="A8" s="4" t="s">
        <v>28</v>
      </c>
      <c r="C8" s="13">
        <v>10.7</v>
      </c>
      <c r="D8" s="13">
        <v>10.7</v>
      </c>
      <c r="E8" s="13">
        <v>10.7</v>
      </c>
      <c r="F8" s="13">
        <v>10.7</v>
      </c>
      <c r="G8" s="13">
        <v>10.7</v>
      </c>
      <c r="H8" s="13">
        <v>10.7</v>
      </c>
      <c r="I8" s="13">
        <v>10.7</v>
      </c>
      <c r="J8" s="13">
        <v>10.7</v>
      </c>
      <c r="K8" s="13">
        <v>10.7</v>
      </c>
      <c r="L8" s="13">
        <v>10.7</v>
      </c>
      <c r="M8" s="13">
        <v>10.7</v>
      </c>
      <c r="N8" s="13">
        <v>10.7</v>
      </c>
      <c r="O8" s="26"/>
    </row>
    <row r="9" spans="1:15" s="15" customFormat="1" ht="12">
      <c r="A9" s="15" t="s">
        <v>0</v>
      </c>
      <c r="B9" s="16" t="s">
        <v>18</v>
      </c>
      <c r="C9" s="17">
        <f>C7*C8</f>
        <v>2514.5</v>
      </c>
      <c r="D9" s="17">
        <f aca="true" t="shared" si="1" ref="D9:N9">D7*D8</f>
        <v>2214.8999999999996</v>
      </c>
      <c r="E9" s="17">
        <f t="shared" si="1"/>
        <v>2118.6</v>
      </c>
      <c r="F9" s="17">
        <f t="shared" si="1"/>
        <v>2065.1</v>
      </c>
      <c r="G9" s="17">
        <f t="shared" si="1"/>
        <v>2011.6</v>
      </c>
      <c r="H9" s="17">
        <f t="shared" si="1"/>
        <v>1219.8</v>
      </c>
      <c r="I9" s="17">
        <f t="shared" si="1"/>
        <v>1059.3</v>
      </c>
      <c r="J9" s="17">
        <f t="shared" si="1"/>
        <v>1091.3999999999999</v>
      </c>
      <c r="K9" s="17">
        <f t="shared" si="1"/>
        <v>1358.8999999999999</v>
      </c>
      <c r="L9" s="17">
        <f t="shared" si="1"/>
        <v>1519.3999999999999</v>
      </c>
      <c r="M9" s="17">
        <f t="shared" si="1"/>
        <v>1936.6999999999998</v>
      </c>
      <c r="N9" s="17">
        <f t="shared" si="1"/>
        <v>2407.5</v>
      </c>
      <c r="O9" s="18"/>
    </row>
    <row r="10" spans="2:15" s="15" customFormat="1" ht="12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</row>
    <row r="11" spans="1:15" s="15" customFormat="1" ht="12">
      <c r="A11" s="9" t="s">
        <v>48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</row>
    <row r="12" spans="1:26" ht="12">
      <c r="A12" s="4" t="s">
        <v>20</v>
      </c>
      <c r="B12" s="19"/>
      <c r="C12" s="20">
        <v>4.99</v>
      </c>
      <c r="D12" s="20">
        <v>4.99</v>
      </c>
      <c r="E12" s="20">
        <v>4.99</v>
      </c>
      <c r="F12" s="20">
        <v>4.99</v>
      </c>
      <c r="G12" s="20">
        <v>4.99</v>
      </c>
      <c r="H12" s="20">
        <v>4.99</v>
      </c>
      <c r="I12" s="20">
        <v>4.99</v>
      </c>
      <c r="J12" s="20">
        <v>4.99</v>
      </c>
      <c r="K12" s="20">
        <v>4.99</v>
      </c>
      <c r="L12" s="20">
        <v>4.99</v>
      </c>
      <c r="M12" s="20">
        <v>4.99</v>
      </c>
      <c r="N12" s="20">
        <v>4.99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2">
      <c r="A13" s="4" t="s">
        <v>21</v>
      </c>
      <c r="C13" s="20">
        <v>0.0768</v>
      </c>
      <c r="D13" s="20">
        <v>0.0768</v>
      </c>
      <c r="E13" s="20">
        <v>0.0768</v>
      </c>
      <c r="F13" s="20">
        <v>0.0768</v>
      </c>
      <c r="G13" s="20">
        <v>0.0768</v>
      </c>
      <c r="H13" s="20">
        <v>0.0768</v>
      </c>
      <c r="I13" s="20">
        <v>0.0768</v>
      </c>
      <c r="J13" s="20">
        <v>0.0768</v>
      </c>
      <c r="K13" s="20">
        <v>0.0768</v>
      </c>
      <c r="L13" s="20">
        <v>0.0768</v>
      </c>
      <c r="M13" s="20">
        <v>0.0768</v>
      </c>
      <c r="N13" s="20">
        <v>0.0768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15" customFormat="1" ht="12">
      <c r="A14" s="15" t="s">
        <v>19</v>
      </c>
      <c r="B14" s="27"/>
      <c r="C14" s="28">
        <f>C9*C13+C12</f>
        <v>198.1036</v>
      </c>
      <c r="D14" s="28">
        <f aca="true" t="shared" si="2" ref="D14:N14">D9*D13+D12</f>
        <v>175.09431999999995</v>
      </c>
      <c r="E14" s="28">
        <f t="shared" si="2"/>
        <v>167.69848</v>
      </c>
      <c r="F14" s="28">
        <f t="shared" si="2"/>
        <v>163.58968</v>
      </c>
      <c r="G14" s="28">
        <f t="shared" si="2"/>
        <v>159.48087999999998</v>
      </c>
      <c r="H14" s="28">
        <f t="shared" si="2"/>
        <v>98.67063999999998</v>
      </c>
      <c r="I14" s="28">
        <f t="shared" si="2"/>
        <v>86.34423999999999</v>
      </c>
      <c r="J14" s="28">
        <f t="shared" si="2"/>
        <v>88.80951999999998</v>
      </c>
      <c r="K14" s="28">
        <f t="shared" si="2"/>
        <v>109.35351999999997</v>
      </c>
      <c r="L14" s="28">
        <f t="shared" si="2"/>
        <v>121.67991999999997</v>
      </c>
      <c r="M14" s="28">
        <f t="shared" si="2"/>
        <v>153.72856</v>
      </c>
      <c r="N14" s="28">
        <f t="shared" si="2"/>
        <v>189.886</v>
      </c>
      <c r="O14" s="28">
        <f>SUM(C14:N14)</f>
        <v>1712.4393599999996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15" ht="12.75" thickBot="1">
      <c r="A15" s="4" t="s">
        <v>22</v>
      </c>
      <c r="B15" s="3" t="s">
        <v>47</v>
      </c>
      <c r="C15" s="20"/>
      <c r="D15" s="20">
        <v>160</v>
      </c>
      <c r="E15" s="20">
        <v>160</v>
      </c>
      <c r="F15" s="20">
        <v>160</v>
      </c>
      <c r="G15" s="20">
        <v>160</v>
      </c>
      <c r="H15" s="20">
        <v>160</v>
      </c>
      <c r="I15" s="20">
        <v>160</v>
      </c>
      <c r="J15" s="20">
        <v>160</v>
      </c>
      <c r="K15" s="20">
        <v>160</v>
      </c>
      <c r="L15" s="20">
        <v>160</v>
      </c>
      <c r="M15" s="20">
        <v>160</v>
      </c>
      <c r="N15" s="20">
        <v>160</v>
      </c>
      <c r="O15" s="21">
        <f>SUM(C15:N15)</f>
        <v>1760</v>
      </c>
    </row>
    <row r="16" spans="15:16" ht="12">
      <c r="O16" s="51">
        <f>O14-O15</f>
        <v>-47.560640000000376</v>
      </c>
      <c r="P16" s="4" t="s">
        <v>24</v>
      </c>
    </row>
    <row r="17" spans="15:16" ht="12.75" thickBot="1">
      <c r="O17" s="52"/>
      <c r="P17" s="11" t="s">
        <v>25</v>
      </c>
    </row>
  </sheetData>
  <mergeCells count="1">
    <mergeCell ref="O16:O17"/>
  </mergeCells>
  <printOptions/>
  <pageMargins left="0.75" right="0.75" top="1" bottom="1" header="0.4921259845" footer="0.4921259845"/>
  <pageSetup fitToHeight="1" fitToWidth="1" horizontalDpi="600" verticalDpi="600" orientation="landscape" paperSize="9" scale="7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zoomScaleSheetLayoutView="100" workbookViewId="0" topLeftCell="B4">
      <selection activeCell="N24" sqref="N24"/>
    </sheetView>
  </sheetViews>
  <sheetFormatPr defaultColWidth="11.00390625" defaultRowHeight="14.25"/>
  <cols>
    <col min="1" max="1" width="22.375" style="4" customWidth="1"/>
    <col min="2" max="10" width="8.625" style="3" bestFit="1" customWidth="1"/>
    <col min="11" max="11" width="8.75390625" style="3" bestFit="1" customWidth="1"/>
    <col min="12" max="14" width="8.625" style="3" bestFit="1" customWidth="1"/>
    <col min="15" max="15" width="10.25390625" style="4" bestFit="1" customWidth="1"/>
    <col min="16" max="16" width="15.75390625" style="4" customWidth="1"/>
    <col min="17" max="26" width="6.125" style="4" bestFit="1" customWidth="1"/>
    <col min="27" max="16384" width="11.00390625" style="4" customWidth="1"/>
  </cols>
  <sheetData>
    <row r="1" spans="1:14" s="1" customFormat="1" ht="30" customHeight="1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2"/>
    <row r="3" ht="12">
      <c r="A3" s="6" t="s">
        <v>16</v>
      </c>
    </row>
    <row r="4" spans="1:15" s="9" customFormat="1" ht="12">
      <c r="A4" s="4" t="s">
        <v>13</v>
      </c>
      <c r="B4" s="7">
        <v>143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5" t="s">
        <v>17</v>
      </c>
    </row>
    <row r="5" spans="1:15" ht="12">
      <c r="A5" s="4" t="s">
        <v>14</v>
      </c>
      <c r="B5" s="10">
        <v>40162</v>
      </c>
      <c r="C5" s="10">
        <v>40210</v>
      </c>
      <c r="D5" s="10">
        <v>40238</v>
      </c>
      <c r="E5" s="10">
        <v>40269</v>
      </c>
      <c r="F5" s="10">
        <v>40299</v>
      </c>
      <c r="G5" s="10">
        <v>40330</v>
      </c>
      <c r="H5" s="10">
        <v>40360</v>
      </c>
      <c r="I5" s="10">
        <v>40391</v>
      </c>
      <c r="J5" s="10">
        <v>40422</v>
      </c>
      <c r="K5" s="10">
        <v>40452</v>
      </c>
      <c r="L5" s="10">
        <v>40483</v>
      </c>
      <c r="M5" s="10">
        <v>40513</v>
      </c>
      <c r="N5" s="10">
        <v>40544</v>
      </c>
      <c r="O5" s="11"/>
    </row>
    <row r="6" spans="1:15" s="12" customFormat="1" ht="12">
      <c r="A6" s="12" t="s">
        <v>15</v>
      </c>
      <c r="B6" s="13"/>
      <c r="C6" s="13">
        <v>152</v>
      </c>
      <c r="D6" s="13">
        <v>160</v>
      </c>
      <c r="E6" s="13">
        <v>168</v>
      </c>
      <c r="F6" s="13">
        <v>180</v>
      </c>
      <c r="G6" s="13">
        <v>188</v>
      </c>
      <c r="H6" s="13">
        <v>196</v>
      </c>
      <c r="I6" s="13">
        <v>205</v>
      </c>
      <c r="J6" s="13">
        <v>210</v>
      </c>
      <c r="K6" s="13">
        <v>222</v>
      </c>
      <c r="L6" s="13">
        <v>229</v>
      </c>
      <c r="M6" s="13">
        <v>238</v>
      </c>
      <c r="N6" s="13">
        <v>251</v>
      </c>
      <c r="O6" s="14">
        <f>SUM(C6:N6)</f>
        <v>2399</v>
      </c>
    </row>
    <row r="7" spans="1:16" s="15" customFormat="1" ht="12">
      <c r="A7" s="15" t="s">
        <v>0</v>
      </c>
      <c r="B7" s="16" t="s">
        <v>27</v>
      </c>
      <c r="C7" s="17">
        <f>C6-B4</f>
        <v>9</v>
      </c>
      <c r="D7" s="17">
        <f aca="true" t="shared" si="0" ref="D7:N7">D6-C6</f>
        <v>8</v>
      </c>
      <c r="E7" s="17">
        <f t="shared" si="0"/>
        <v>8</v>
      </c>
      <c r="F7" s="17">
        <f t="shared" si="0"/>
        <v>12</v>
      </c>
      <c r="G7" s="17">
        <f t="shared" si="0"/>
        <v>8</v>
      </c>
      <c r="H7" s="17">
        <f t="shared" si="0"/>
        <v>8</v>
      </c>
      <c r="I7" s="17">
        <f t="shared" si="0"/>
        <v>9</v>
      </c>
      <c r="J7" s="17">
        <f t="shared" si="0"/>
        <v>5</v>
      </c>
      <c r="K7" s="17">
        <f t="shared" si="0"/>
        <v>12</v>
      </c>
      <c r="L7" s="17">
        <f t="shared" si="0"/>
        <v>7</v>
      </c>
      <c r="M7" s="17">
        <f t="shared" si="0"/>
        <v>9</v>
      </c>
      <c r="N7" s="17">
        <f t="shared" si="0"/>
        <v>13</v>
      </c>
      <c r="O7" s="18">
        <f>N6-B4</f>
        <v>108</v>
      </c>
      <c r="P7" s="15" t="s">
        <v>39</v>
      </c>
    </row>
    <row r="8" spans="2:15" s="15" customFormat="1" ht="12"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</row>
    <row r="9" spans="1:15" s="15" customFormat="1" ht="12">
      <c r="A9" s="9" t="s">
        <v>42</v>
      </c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</row>
    <row r="10" spans="1:26" ht="12">
      <c r="A10" s="4" t="s">
        <v>20</v>
      </c>
      <c r="B10" s="19"/>
      <c r="C10" s="20">
        <v>3.745</v>
      </c>
      <c r="D10" s="20">
        <v>3.745</v>
      </c>
      <c r="E10" s="20">
        <v>3.745</v>
      </c>
      <c r="F10" s="20">
        <v>3.745</v>
      </c>
      <c r="G10" s="20">
        <v>3.745</v>
      </c>
      <c r="H10" s="20">
        <v>3.745</v>
      </c>
      <c r="I10" s="20">
        <v>3.745</v>
      </c>
      <c r="J10" s="20">
        <v>3.745</v>
      </c>
      <c r="K10" s="20">
        <v>3.745</v>
      </c>
      <c r="L10" s="20">
        <v>3.745</v>
      </c>
      <c r="M10" s="20">
        <v>3.745</v>
      </c>
      <c r="N10" s="20">
        <v>3.745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2">
      <c r="A11" s="4" t="s">
        <v>40</v>
      </c>
      <c r="B11" s="3" t="s">
        <v>41</v>
      </c>
      <c r="C11" s="20">
        <v>1.3375</v>
      </c>
      <c r="D11" s="20">
        <v>1.3375</v>
      </c>
      <c r="E11" s="20">
        <v>1.3375</v>
      </c>
      <c r="F11" s="20">
        <v>1.3375</v>
      </c>
      <c r="G11" s="20">
        <v>1.3375</v>
      </c>
      <c r="H11" s="20">
        <v>1.3375</v>
      </c>
      <c r="I11" s="20">
        <v>1.3375</v>
      </c>
      <c r="J11" s="20">
        <v>1.3375</v>
      </c>
      <c r="K11" s="20">
        <v>1.3375</v>
      </c>
      <c r="L11" s="20">
        <v>1.3375</v>
      </c>
      <c r="M11" s="20">
        <v>1.3375</v>
      </c>
      <c r="N11" s="20">
        <v>1.3375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15" customFormat="1" ht="12">
      <c r="A12" s="31" t="s">
        <v>43</v>
      </c>
      <c r="B12" s="27"/>
      <c r="C12" s="28">
        <f aca="true" t="shared" si="1" ref="C12:N12">C11*C7+C10</f>
        <v>15.782499999999999</v>
      </c>
      <c r="D12" s="28">
        <f t="shared" si="1"/>
        <v>14.445</v>
      </c>
      <c r="E12" s="28">
        <f t="shared" si="1"/>
        <v>14.445</v>
      </c>
      <c r="F12" s="28">
        <f t="shared" si="1"/>
        <v>19.794999999999998</v>
      </c>
      <c r="G12" s="28">
        <f t="shared" si="1"/>
        <v>14.445</v>
      </c>
      <c r="H12" s="28">
        <f t="shared" si="1"/>
        <v>14.445</v>
      </c>
      <c r="I12" s="28">
        <f t="shared" si="1"/>
        <v>15.782499999999999</v>
      </c>
      <c r="J12" s="28">
        <f t="shared" si="1"/>
        <v>10.432500000000001</v>
      </c>
      <c r="K12" s="28">
        <f t="shared" si="1"/>
        <v>19.794999999999998</v>
      </c>
      <c r="L12" s="28">
        <f t="shared" si="1"/>
        <v>13.107499999999998</v>
      </c>
      <c r="M12" s="28">
        <f t="shared" si="1"/>
        <v>15.782499999999999</v>
      </c>
      <c r="N12" s="28">
        <f t="shared" si="1"/>
        <v>21.1325</v>
      </c>
      <c r="O12" s="32">
        <f>SUM(C12:N12)</f>
        <v>189.38999999999996</v>
      </c>
      <c r="P12" s="33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15" ht="24">
      <c r="A13" s="22" t="s">
        <v>45</v>
      </c>
      <c r="B13" s="3" t="s">
        <v>41</v>
      </c>
      <c r="C13" s="3">
        <v>1.77</v>
      </c>
      <c r="D13" s="3">
        <v>1.77</v>
      </c>
      <c r="E13" s="3">
        <v>1.77</v>
      </c>
      <c r="F13" s="3">
        <v>1.77</v>
      </c>
      <c r="G13" s="3">
        <v>1.77</v>
      </c>
      <c r="H13" s="3">
        <v>1.77</v>
      </c>
      <c r="I13" s="3">
        <v>1.77</v>
      </c>
      <c r="J13" s="3">
        <v>1.77</v>
      </c>
      <c r="K13" s="3">
        <v>1.77</v>
      </c>
      <c r="L13" s="3">
        <v>1.77</v>
      </c>
      <c r="M13" s="3">
        <v>1.77</v>
      </c>
      <c r="N13" s="3">
        <v>1.77</v>
      </c>
      <c r="O13" s="25"/>
    </row>
    <row r="14" spans="1:15" s="15" customFormat="1" ht="12">
      <c r="A14" s="31" t="s">
        <v>44</v>
      </c>
      <c r="B14" s="16"/>
      <c r="C14" s="16">
        <f aca="true" t="shared" si="2" ref="C14:N14">C7*C13</f>
        <v>15.93</v>
      </c>
      <c r="D14" s="16">
        <f t="shared" si="2"/>
        <v>14.16</v>
      </c>
      <c r="E14" s="16">
        <f t="shared" si="2"/>
        <v>14.16</v>
      </c>
      <c r="F14" s="16">
        <f t="shared" si="2"/>
        <v>21.240000000000002</v>
      </c>
      <c r="G14" s="16">
        <f t="shared" si="2"/>
        <v>14.16</v>
      </c>
      <c r="H14" s="16">
        <f t="shared" si="2"/>
        <v>14.16</v>
      </c>
      <c r="I14" s="16">
        <f t="shared" si="2"/>
        <v>15.93</v>
      </c>
      <c r="J14" s="16">
        <f t="shared" si="2"/>
        <v>8.85</v>
      </c>
      <c r="K14" s="16">
        <f t="shared" si="2"/>
        <v>21.240000000000002</v>
      </c>
      <c r="L14" s="16">
        <f t="shared" si="2"/>
        <v>12.39</v>
      </c>
      <c r="M14" s="16">
        <f t="shared" si="2"/>
        <v>15.93</v>
      </c>
      <c r="N14" s="16">
        <f t="shared" si="2"/>
        <v>23.01</v>
      </c>
      <c r="O14" s="34">
        <f>SUM(C14:N14)</f>
        <v>191.16000000000003</v>
      </c>
    </row>
    <row r="15" spans="1:16" ht="12">
      <c r="A15" s="4" t="s">
        <v>22</v>
      </c>
      <c r="B15" s="3" t="s">
        <v>47</v>
      </c>
      <c r="C15" s="20"/>
      <c r="D15" s="20">
        <v>30</v>
      </c>
      <c r="E15" s="20">
        <v>30</v>
      </c>
      <c r="F15" s="20">
        <v>30</v>
      </c>
      <c r="G15" s="20">
        <v>30</v>
      </c>
      <c r="H15" s="20">
        <v>30</v>
      </c>
      <c r="I15" s="20">
        <v>30</v>
      </c>
      <c r="J15" s="20">
        <v>30</v>
      </c>
      <c r="K15" s="20">
        <v>30</v>
      </c>
      <c r="L15" s="20">
        <v>30</v>
      </c>
      <c r="M15" s="20">
        <v>30</v>
      </c>
      <c r="N15" s="20">
        <v>30</v>
      </c>
      <c r="O15" s="21">
        <f>SUM(C15:N15)</f>
        <v>330</v>
      </c>
      <c r="P15" s="4" t="s">
        <v>29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77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H20" sqref="H20"/>
    </sheetView>
  </sheetViews>
  <sheetFormatPr defaultColWidth="11.00390625" defaultRowHeight="14.25"/>
  <cols>
    <col min="1" max="1" width="11.00390625" style="37" customWidth="1"/>
    <col min="2" max="3" width="11.00390625" style="38" customWidth="1"/>
    <col min="4" max="16384" width="11.00390625" style="37" customWidth="1"/>
  </cols>
  <sheetData>
    <row r="1" spans="1:3" s="35" customFormat="1" ht="12.75">
      <c r="A1" s="35" t="s">
        <v>50</v>
      </c>
      <c r="B1" s="36"/>
      <c r="C1" s="36"/>
    </row>
    <row r="2" spans="2:3" s="35" customFormat="1" ht="12.75">
      <c r="B2" s="36"/>
      <c r="C2" s="36"/>
    </row>
    <row r="3" spans="2:5" s="35" customFormat="1" ht="12.75">
      <c r="B3" s="36" t="s">
        <v>0</v>
      </c>
      <c r="C3" s="36" t="s">
        <v>51</v>
      </c>
      <c r="D3" s="35" t="s">
        <v>31</v>
      </c>
      <c r="E3" s="35" t="s">
        <v>22</v>
      </c>
    </row>
    <row r="4" spans="1:5" ht="12.75">
      <c r="A4" s="37" t="s">
        <v>30</v>
      </c>
      <c r="B4" s="38">
        <f>Stromverbrauch!O7</f>
        <v>2870</v>
      </c>
      <c r="C4" s="38" t="s">
        <v>23</v>
      </c>
      <c r="D4" s="39">
        <f>Stromverbrauch!O12</f>
        <v>688.4100000000002</v>
      </c>
      <c r="E4" s="39">
        <f>Stromverbrauch!O13</f>
        <v>660</v>
      </c>
    </row>
    <row r="5" spans="1:5" ht="12.75">
      <c r="A5" s="37" t="s">
        <v>32</v>
      </c>
      <c r="B5" s="40">
        <f>'Erdgasverbrauch '!N9</f>
        <v>2407.5</v>
      </c>
      <c r="C5" s="40" t="s">
        <v>23</v>
      </c>
      <c r="D5" s="39">
        <f>'Erdgasverbrauch '!O14</f>
        <v>1712.4393599999996</v>
      </c>
      <c r="E5" s="39">
        <f>'Erdgasverbrauch '!O15</f>
        <v>1760</v>
      </c>
    </row>
    <row r="6" spans="1:5" ht="12.75">
      <c r="A6" s="41" t="s">
        <v>33</v>
      </c>
      <c r="B6" s="42">
        <f>Wasser!O7</f>
        <v>108</v>
      </c>
      <c r="C6" s="42" t="s">
        <v>35</v>
      </c>
      <c r="D6" s="43">
        <f>Wasser!O12</f>
        <v>189.38999999999996</v>
      </c>
      <c r="E6" s="53">
        <f>Wasser!O15</f>
        <v>330</v>
      </c>
    </row>
    <row r="7" spans="1:5" ht="12.75">
      <c r="A7" s="44" t="s">
        <v>34</v>
      </c>
      <c r="B7" s="45">
        <f>Wasser!O7</f>
        <v>108</v>
      </c>
      <c r="C7" s="45" t="s">
        <v>35</v>
      </c>
      <c r="D7" s="46">
        <f>Wasser!O14</f>
        <v>191.16000000000003</v>
      </c>
      <c r="E7" s="54"/>
    </row>
    <row r="8" spans="1:4" ht="13.5" thickBot="1">
      <c r="A8" s="47" t="s">
        <v>36</v>
      </c>
      <c r="B8" s="48"/>
      <c r="C8" s="48"/>
      <c r="D8" s="49">
        <f>SUM(D4:D7)</f>
        <v>2781.3993599999994</v>
      </c>
    </row>
    <row r="9" spans="1:4" ht="13.5" thickTop="1">
      <c r="A9" s="37" t="s">
        <v>37</v>
      </c>
      <c r="D9" s="39">
        <f>SUM(E4:E7)</f>
        <v>2750</v>
      </c>
    </row>
    <row r="10" spans="1:4" ht="12.75">
      <c r="A10" s="55" t="s">
        <v>52</v>
      </c>
      <c r="B10" s="55"/>
      <c r="D10" s="50">
        <f>D8-D9</f>
        <v>31.399359999999433</v>
      </c>
    </row>
    <row r="11" spans="1:2" ht="12.75">
      <c r="A11" s="55"/>
      <c r="B11" s="55"/>
    </row>
  </sheetData>
  <mergeCells count="2">
    <mergeCell ref="E6:E7"/>
    <mergeCell ref="A10:B1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Hameln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Tegtmeier</dc:creator>
  <cp:keywords/>
  <dc:description/>
  <cp:lastModifiedBy>Tegtmeier</cp:lastModifiedBy>
  <cp:lastPrinted>2010-11-16T11:15:56Z</cp:lastPrinted>
  <dcterms:created xsi:type="dcterms:W3CDTF">2010-11-15T14:54:47Z</dcterms:created>
  <dcterms:modified xsi:type="dcterms:W3CDTF">2010-11-16T12:06:43Z</dcterms:modified>
  <cp:category/>
  <cp:version/>
  <cp:contentType/>
  <cp:contentStatus/>
</cp:coreProperties>
</file>